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hadrien\CLOUD\Electronique\New site\f4inx.github.io\posts\vcvs-finite-gbw\"/>
    </mc:Choice>
  </mc:AlternateContent>
  <xr:revisionPtr revIDLastSave="0" documentId="13_ncr:1_{DD86E583-9C03-4CE0-AD63-DBDD43E8E6BB}" xr6:coauthVersionLast="47" xr6:coauthVersionMax="47" xr10:uidLastSave="{00000000-0000-0000-0000-000000000000}"/>
  <bookViews>
    <workbookView xWindow="-98" yWindow="-98" windowWidth="21795" windowHeight="12975" xr2:uid="{EE353CA1-25B1-4D54-82AA-D5A9EF3ADA65}"/>
  </bookViews>
  <sheets>
    <sheet name="LM324 Q=4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10" i="3"/>
  <c r="C11" i="3"/>
  <c r="C9" i="3"/>
  <c r="C19" i="3" l="1"/>
  <c r="C23" i="3" s="1"/>
  <c r="C16" i="3"/>
  <c r="C15" i="3"/>
  <c r="C2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<sst xmlns="http://schemas.openxmlformats.org/spreadsheetml/2006/main" count="32" uniqueCount="21">
  <si>
    <t>f0</t>
  </si>
  <si>
    <t>GBW</t>
  </si>
  <si>
    <t>F</t>
  </si>
  <si>
    <t>C</t>
  </si>
  <si>
    <t>Hz</t>
  </si>
  <si>
    <t>Parameters in SI units</t>
  </si>
  <si>
    <t>MHz</t>
  </si>
  <si>
    <t>https://jlcpcb.com/partdetail/2016-CL10C331JB8NNNC/C1664</t>
  </si>
  <si>
    <t>pF</t>
  </si>
  <si>
    <t>kHz</t>
  </si>
  <si>
    <t>Input parameters</t>
  </si>
  <si>
    <t>Ohm</t>
  </si>
  <si>
    <t>Components values</t>
  </si>
  <si>
    <t>LM324, TI datasheet.</t>
  </si>
  <si>
    <t>Hypothesis used in factorisation. OK.</t>
  </si>
  <si>
    <t>BW</t>
  </si>
  <si>
    <t>Validity conditions</t>
  </si>
  <si>
    <t>&gt;&gt; 1</t>
  </si>
  <si>
    <t>fp</t>
  </si>
  <si>
    <t>Frequency of the parasitic low-pass (pole)</t>
  </si>
  <si>
    <t>Yes, this is a little higher than GBW.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</si>
</sst>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0" borderId="0" xfId="0" applyFont="1"/>
    <xf numFmtId="11" fontId="3" fillId="0" borderId="0" xfId="0" applyNumberFormat="1" applyFont="1"/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536494</xdr:colOff>
      <xdr:row>23</xdr:row>
      <xdr:rowOff>14888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3E4F5FF-51AC-1FA6-A769-99A5F164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8" y="4162425"/>
          <a:ext cx="536494" cy="3292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BCFF-1F51-417A-8DE0-0ACC4826765C}">
  <dimension ref="B2:H34"/>
  <sheetViews>
    <sheetView tabSelected="1" zoomScaleNormal="100" workbookViewId="0"/>
  </sheetViews>
  <sheetFormatPr baseColWidth="10" defaultRowHeight="14.25" x14ac:dyDescent="0.45"/>
  <cols>
    <col min="1" max="1" width="3.1328125" customWidth="1"/>
    <col min="2" max="2" width="13.19921875" customWidth="1"/>
    <col min="5" max="5" width="51.19921875" bestFit="1" customWidth="1"/>
  </cols>
  <sheetData>
    <row r="2" spans="2:8" x14ac:dyDescent="0.45">
      <c r="B2" s="4" t="s">
        <v>10</v>
      </c>
    </row>
    <row r="3" spans="2:8" x14ac:dyDescent="0.45">
      <c r="B3" t="s">
        <v>0</v>
      </c>
      <c r="C3">
        <v>40</v>
      </c>
      <c r="D3" t="s">
        <v>9</v>
      </c>
    </row>
    <row r="4" spans="2:8" x14ac:dyDescent="0.45">
      <c r="B4" t="s">
        <v>15</v>
      </c>
      <c r="C4">
        <v>10</v>
      </c>
      <c r="D4" t="s">
        <v>9</v>
      </c>
    </row>
    <row r="5" spans="2:8" x14ac:dyDescent="0.45">
      <c r="B5" t="s">
        <v>3</v>
      </c>
      <c r="C5" s="3">
        <v>330</v>
      </c>
      <c r="D5" t="s">
        <v>8</v>
      </c>
      <c r="E5" s="2" t="s">
        <v>7</v>
      </c>
    </row>
    <row r="6" spans="2:8" x14ac:dyDescent="0.45">
      <c r="B6" t="s">
        <v>1</v>
      </c>
      <c r="C6">
        <v>1.2</v>
      </c>
      <c r="D6" t="s">
        <v>6</v>
      </c>
      <c r="E6" s="2" t="s">
        <v>13</v>
      </c>
    </row>
    <row r="8" spans="2:8" x14ac:dyDescent="0.45">
      <c r="B8" s="4" t="s">
        <v>5</v>
      </c>
    </row>
    <row r="9" spans="2:8" x14ac:dyDescent="0.45">
      <c r="B9" t="s">
        <v>0</v>
      </c>
      <c r="C9" s="1">
        <f>C3*1000</f>
        <v>40000</v>
      </c>
      <c r="D9" t="s">
        <v>4</v>
      </c>
    </row>
    <row r="10" spans="2:8" x14ac:dyDescent="0.45">
      <c r="B10" t="s">
        <v>15</v>
      </c>
      <c r="C10" s="1">
        <f>C4*1000</f>
        <v>10000</v>
      </c>
      <c r="D10" t="s">
        <v>4</v>
      </c>
    </row>
    <row r="11" spans="2:8" x14ac:dyDescent="0.45">
      <c r="B11" t="s">
        <v>3</v>
      </c>
      <c r="C11" s="1">
        <f>C5*0.000000000001</f>
        <v>3.3E-10</v>
      </c>
      <c r="D11" t="s">
        <v>2</v>
      </c>
      <c r="H11" s="1"/>
    </row>
    <row r="12" spans="2:8" x14ac:dyDescent="0.45">
      <c r="B12" t="s">
        <v>1</v>
      </c>
      <c r="C12" s="1">
        <f>C6*1000000</f>
        <v>1200000</v>
      </c>
      <c r="D12" t="s">
        <v>4</v>
      </c>
      <c r="H12" s="1"/>
    </row>
    <row r="14" spans="2:8" x14ac:dyDescent="0.45">
      <c r="B14" s="4" t="s">
        <v>12</v>
      </c>
    </row>
    <row r="15" spans="2:8" x14ac:dyDescent="0.45">
      <c r="B15" t="e" vm="1">
        <v>#VALUE!</v>
      </c>
      <c r="C15" s="5">
        <f>(1/(PI()*C10*C11))*(1-C10/C12)/(1+(2*C9^2)/(C10*C12))</f>
        <v>75516.101387302828</v>
      </c>
      <c r="D15" t="s">
        <v>11</v>
      </c>
    </row>
    <row r="16" spans="2:8" x14ac:dyDescent="0.45">
      <c r="B16" t="e" vm="2">
        <v>#VALUE!</v>
      </c>
      <c r="C16" s="1">
        <f>C10/(4*PI()*C9^2*C11)</f>
        <v>1507.1490823096151</v>
      </c>
      <c r="D16" t="s">
        <v>11</v>
      </c>
      <c r="H16" s="1"/>
    </row>
    <row r="18" spans="2:5" ht="14.45" customHeight="1" x14ac:dyDescent="0.45">
      <c r="B18" s="4" t="s">
        <v>19</v>
      </c>
    </row>
    <row r="19" spans="2:5" x14ac:dyDescent="0.45">
      <c r="B19" t="s">
        <v>18</v>
      </c>
      <c r="C19" s="1">
        <f>C12*(1+(2*C9^2)/(C10*C12))/(1-C10/C12)</f>
        <v>1532773.1092436975</v>
      </c>
      <c r="D19" t="s">
        <v>4</v>
      </c>
      <c r="E19" s="2"/>
    </row>
    <row r="20" spans="2:5" x14ac:dyDescent="0.45">
      <c r="B20" t="s">
        <v>18</v>
      </c>
      <c r="C20" s="3">
        <f>C19/1000000</f>
        <v>1.5327731092436976</v>
      </c>
      <c r="D20" t="s">
        <v>6</v>
      </c>
      <c r="E20" s="2" t="s">
        <v>20</v>
      </c>
    </row>
    <row r="21" spans="2:5" x14ac:dyDescent="0.45">
      <c r="C21" s="1"/>
    </row>
    <row r="22" spans="2:5" x14ac:dyDescent="0.45">
      <c r="B22" s="4" t="s">
        <v>16</v>
      </c>
      <c r="C22" s="1"/>
    </row>
    <row r="23" spans="2:5" ht="25.05" customHeight="1" x14ac:dyDescent="0.45">
      <c r="B23" s="9"/>
      <c r="C23" s="6">
        <f>C19/C10</f>
        <v>153.27731092436974</v>
      </c>
      <c r="D23" s="8" t="s">
        <v>17</v>
      </c>
      <c r="E23" s="7" t="s">
        <v>14</v>
      </c>
    </row>
    <row r="26" spans="2:5" x14ac:dyDescent="0.45">
      <c r="C26" s="1"/>
      <c r="D26" s="2"/>
    </row>
    <row r="27" spans="2:5" x14ac:dyDescent="0.45">
      <c r="C27" s="1"/>
    </row>
    <row r="28" spans="2:5" x14ac:dyDescent="0.45">
      <c r="C28" s="1"/>
    </row>
    <row r="29" spans="2:5" x14ac:dyDescent="0.45">
      <c r="C29" s="1"/>
    </row>
    <row r="33" spans="2:2" x14ac:dyDescent="0.45">
      <c r="B33" s="1"/>
    </row>
    <row r="34" spans="2:2" x14ac:dyDescent="0.45">
      <c r="B3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LM324 Q=4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Hadrien Theveneau</dc:creator>
  <cp:lastModifiedBy>Hadrien Theveneau</cp:lastModifiedBy>
  <dcterms:created xsi:type="dcterms:W3CDTF">2025-12-26T03:11:00Z</dcterms:created>
  <dcterms:modified xsi:type="dcterms:W3CDTF">2025-12-31T04:21:20Z</dcterms:modified>
</cp:coreProperties>
</file>